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2" activeTab="4"/>
  </bookViews>
  <sheets>
    <sheet name="表1-1 新增地方政府一般债券情况表" sheetId="1" r:id="rId1"/>
    <sheet name="表1-2 新增地方政府专项债券情况表" sheetId="2" r:id="rId2"/>
    <sheet name="表1-3 新增地方政府一般债券资金收支情况表" sheetId="3" r:id="rId3"/>
    <sheet name="表1-4 新增地方政府专项债券资金收支情况表" sheetId="4" r:id="rId4"/>
    <sheet name="表1-5新增地方政府债券存续期公开情况表" sheetId="5" r:id="rId5"/>
  </sheets>
  <calcPr calcId="144525"/>
</workbook>
</file>

<file path=xl/sharedStrings.xml><?xml version="1.0" encoding="utf-8"?>
<sst xmlns="http://schemas.openxmlformats.org/spreadsheetml/2006/main" count="253" uniqueCount="147">
  <si>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</si>
  <si>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</si>
  <si>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</si>
  <si>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</si>
  <si>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</si>
  <si>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</si>
  <si>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</si>
  <si>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</si>
  <si>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</si>
  <si>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</si>
  <si>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</si>
  <si>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</si>
  <si>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</si>
  <si>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</si>
  <si>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</si>
  <si>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</si>
  <si>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</si>
  <si>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</si>
  <si>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</si>
  <si>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</si>
  <si>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</si>
  <si>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</si>
  <si>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</si>
  <si>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</si>
  <si>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表1-1</t>
  </si>
  <si>
    <t>2021年--2022年末六盘水市钟山区发行的新增地方政府一般债券情况表</t>
  </si>
  <si>
    <t>填报单位：钟山区财政局</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</si>
  <si>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</si>
  <si>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</si>
  <si>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</si>
  <si>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</si>
  <si>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</si>
  <si>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</si>
  <si>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</si>
  <si>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</si>
  <si>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</si>
  <si>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</si>
  <si>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</si>
  <si>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</si>
  <si>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</si>
  <si>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2021年贵州省政府一般债券（一期）</t>
  </si>
  <si>
    <t>2105679</t>
  </si>
  <si>
    <t>一般债券</t>
  </si>
  <si>
    <t>2021-08-16</t>
  </si>
  <si>
    <t>3.12</t>
  </si>
  <si>
    <t>10年</t>
  </si>
  <si>
    <t>注：本表由使用债券资金的部门不迟于每年6月底前公开，反映截至上年末一般债券及项目信息。</t>
  </si>
  <si>
    <t xml:space="preserve"> AND T.AD_CODE_GK=52 AND T.SET_YEAR_GK=2020 AND T.ZWLB_ID=02</t>
  </si>
  <si>
    <t>ZWLB_NAME#专项债券</t>
  </si>
  <si>
    <t>ZWLB_ID#02</t>
  </si>
  <si>
    <t>XMZCLX#</t>
  </si>
  <si>
    <t>XMSY#</t>
  </si>
  <si>
    <t>表1-2</t>
  </si>
  <si>
    <t>2021年--2022年末六盘水市钟山区发行的新增地方政府专项债券情况表</t>
  </si>
  <si>
    <t>债券项目资产类型</t>
  </si>
  <si>
    <t>已取得项目收益</t>
  </si>
  <si>
    <t>2021年贵州省社会领域类专项债券（四期）——2021年贵州省政府专项债券（三十三期）</t>
  </si>
  <si>
    <t>2105997</t>
  </si>
  <si>
    <t>其他领域专项债券</t>
  </si>
  <si>
    <t>2021-09-30</t>
  </si>
  <si>
    <t>3.5</t>
  </si>
  <si>
    <t>15年</t>
  </si>
  <si>
    <t>021年贵州省基础设施类专项债券（五期）——2021年贵州省政府专项债券（二十三期）</t>
  </si>
  <si>
    <t>2021年贵州省公共卫生设施和教育事业专项债券（二期）-2021年贵州省政府专项债券五期</t>
  </si>
  <si>
    <t>2105536</t>
  </si>
  <si>
    <t>2021-07-28</t>
  </si>
  <si>
    <t>3.59</t>
  </si>
  <si>
    <t>20年</t>
  </si>
  <si>
    <t>2021年贵州省城市停车场和市政基础设施专项债券（一期）-2021年贵州省政府专项债券二期</t>
  </si>
  <si>
    <t>2105533</t>
  </si>
  <si>
    <t>3.53</t>
  </si>
  <si>
    <t>2021年贵州省社会领域类专项债券（八期）——2021年贵州省政府专项债券（四十期）</t>
  </si>
  <si>
    <t>2171157</t>
  </si>
  <si>
    <t>2021-10-29</t>
  </si>
  <si>
    <t>3.62</t>
  </si>
  <si>
    <t>2021年贵州省棚户区改造专项债券（四期）——2021年贵州省政府专项债券（三十期）</t>
  </si>
  <si>
    <t>2105994</t>
  </si>
  <si>
    <t>棚改专项债券</t>
  </si>
  <si>
    <t>注：本表由使用债券资金的部门不迟于每年6月底前公开，反映截至上年末专项债券及项目信息。</t>
  </si>
  <si>
    <t>DEBT_T_XXGK_CXSRZC</t>
  </si>
  <si>
    <t xml:space="preserve"> AND T.AD_CODE_GK=52 AND T.SET_YEAR_GK=2020 AND T.ZWLB_ID='01'</t>
  </si>
  <si>
    <t>AD_NAME#52 贵州省</t>
  </si>
  <si>
    <t>SET_YEAR#2020</t>
  </si>
  <si>
    <t>SR_AMT#</t>
  </si>
  <si>
    <t>GNFL_NAME#</t>
  </si>
  <si>
    <t>ZC_AMT#</t>
  </si>
  <si>
    <t>GNFL_CODE#</t>
  </si>
  <si>
    <t>表1-3</t>
  </si>
  <si>
    <t>2021年--2022年末六盘水市钟山区发行的新增地方政府一般债券资金收支情况表</t>
  </si>
  <si>
    <t>填报单位：</t>
  </si>
  <si>
    <t>序号</t>
  </si>
  <si>
    <t>2020年--2021年末新增一般债券资金收入</t>
  </si>
  <si>
    <t>2020年--2021年末新增一般债券资金安排的支出</t>
  </si>
  <si>
    <t>金额</t>
  </si>
  <si>
    <t>支出功能分类</t>
  </si>
  <si>
    <t>合计</t>
  </si>
  <si>
    <t>912834a5f134660315171d9d8c34905a</t>
  </si>
  <si>
    <t>212城乡社区支出</t>
  </si>
  <si>
    <t>214交通运输支出</t>
  </si>
  <si>
    <t xml:space="preserve"> AND T.AD_CODE_GK=52 AND T.SET_YEAR_GK=2020 AND T.ZWLB_ID='02'</t>
  </si>
  <si>
    <t>表1-4</t>
  </si>
  <si>
    <t>2021年--2022年末六盘水市钟山区发行的新增地方政府专项债券资金收支情况表</t>
  </si>
  <si>
    <t>2021年--2022年末新增专项债券资金收入</t>
  </si>
  <si>
    <t>2021年--2022年末新增专项债券资金安排的支出</t>
  </si>
  <si>
    <t>VALID#</t>
  </si>
  <si>
    <t>66661f6fa134653e9212100a55aa1862</t>
  </si>
  <si>
    <t>205教育支出</t>
  </si>
  <si>
    <t>210</t>
  </si>
  <si>
    <t>136e155e7134653e98e8951dd6fdcda3</t>
  </si>
  <si>
    <t>210卫生健康支出</t>
  </si>
  <si>
    <t>212</t>
  </si>
  <si>
    <t>be17a3e79134659debfc286401ee906d</t>
  </si>
  <si>
    <t>211节能环保支出</t>
  </si>
  <si>
    <t>221</t>
  </si>
  <si>
    <t>d5482bed51346471a838f487d6bb3830</t>
  </si>
  <si>
    <t>231</t>
  </si>
  <si>
    <t>2021年贵州省基础设施类专项债券（五期）——2021年贵州省政府专项债券（二十三期）</t>
  </si>
  <si>
    <t>1005e5d4f134653e8ee9064a18e749a7</t>
  </si>
  <si>
    <t>229其他支出</t>
  </si>
  <si>
    <t>a828e04a31346471fbecb17128583689</t>
  </si>
  <si>
    <t>表1-5</t>
  </si>
  <si>
    <t>2021年--2022年末六盘水市钟山区发行的新增地方政府债券存续期公开情况表</t>
  </si>
  <si>
    <t>项目名称</t>
  </si>
  <si>
    <t>项目总投资</t>
  </si>
  <si>
    <t>债券额度</t>
  </si>
  <si>
    <t>建设进度及运营情况</t>
  </si>
  <si>
    <t>六盘水钟山区循环经济产业园供热工程</t>
  </si>
  <si>
    <t>专项债券</t>
  </si>
  <si>
    <t>已完成丁腈手套厂段约170米蒸汽管道安装工作，具备供汽条件，同时完成电厂段160米蒸汽管道基础开挖及浇筑。</t>
  </si>
  <si>
    <t>六盘水市钟山区2018年建设路片区城市棚户区改造项目</t>
  </si>
  <si>
    <t>地方政府专项债券</t>
  </si>
  <si>
    <r>
      <rPr>
        <sz val="10"/>
        <rFont val="黑体"/>
        <charset val="134"/>
      </rPr>
      <t>项目涉及两个安置点，其中：
安置点一：完成土石方外运累计219450m</t>
    </r>
    <r>
      <rPr>
        <sz val="10"/>
        <rFont val="SimSun"/>
        <charset val="134"/>
      </rPr>
      <t>³</t>
    </r>
    <r>
      <rPr>
        <sz val="10"/>
        <rFont val="黑体"/>
        <charset val="134"/>
      </rPr>
      <t>，完成总土石方工程量96.7%；已完成止水帷幕、抗滑桩砼浇筑及冠梁砼浇筑工作（抗滑桩共126根，总桩长2364.33m）；地质勘察结束；深基坑变形（沉降）监测中；
安置点二：1、土石方预测总方量为165000m</t>
    </r>
    <r>
      <rPr>
        <sz val="10"/>
        <rFont val="SimSun"/>
        <charset val="134"/>
      </rPr>
      <t>³</t>
    </r>
    <r>
      <rPr>
        <sz val="10"/>
        <rFont val="黑体"/>
        <charset val="134"/>
      </rPr>
      <t>.土石方开挖及外运，累计完成165000m</t>
    </r>
    <r>
      <rPr>
        <sz val="10"/>
        <rFont val="SimSun"/>
        <charset val="134"/>
      </rPr>
      <t>³</t>
    </r>
    <r>
      <rPr>
        <sz val="10"/>
        <rFont val="黑体"/>
        <charset val="134"/>
      </rPr>
      <t xml:space="preserve">，完成总量的100%;2、已完成抗滑桩154根，完成靠惠民小区处四段边坡挡墙，项目已完成4栋楼共计283个孔桩施工，已施工完成283个。
</t>
    </r>
  </si>
  <si>
    <t>六盘水市第三人民医院二期工程</t>
  </si>
  <si>
    <t>项目已完成建设。</t>
  </si>
  <si>
    <t>六盘水职业技术学院</t>
  </si>
  <si>
    <t>进度完成情况：3#、4#、9#、10#学生宿舍楼已经全部完成建筑和室外附属工程，食堂及多媒体教学楼完成主体结构封顶；智慧养老教学楼完成主体结构3层；室外附属：道路完成180米。</t>
  </si>
  <si>
    <t>贵州省六盘水市钟山区学前教育工程</t>
  </si>
  <si>
    <t>目前凤凰街道第一幼儿园已完成场地平整、土地调规、一次性详规批复等材料，下一步准备办理选址意见书，但业主暂未确定，工程进度有所放缓。红岩街道第一幼儿园正在协调办理土地证事宜，暂未开工。我公司将加快其余项目手续办理进度，积极协调红岩街道第一幼儿园土地证事宜。</t>
  </si>
  <si>
    <t>六盘水市木果镇石厂村经南开乡犀牛村至钟山区月照独山村同组公路项目</t>
  </si>
  <si>
    <t>一标段：项目已完工并出具结算审计报告。二标段：项目已完成路基施工，已完成第一层沥青铺设，剩余沥青面层、安防设计及附属设施未施工，目前已停工。三标段：项目已完工并出具结算审计报告。四标段：项目已完工并出具结算审计报告。五标段：项目已完工并出具结算审计报告。六标段：项目已完成路基施工，已完成安防设计及附属设施施工，项目剩余约500米沥青面层未铺设，目前处于停工状态。七标段：项目处于路基施工阶段，目前已停工。</t>
  </si>
  <si>
    <t>六盘水市中心城区交通信号灯和停车导流诱导牌及城区监控及电子警察工程</t>
  </si>
  <si>
    <t>已完工，投入使用</t>
  </si>
  <si>
    <t>六盘水市生活垃圾焚烧发电项目</t>
  </si>
  <si>
    <t>正常运行；钟山区城市生活垃圾每日焚烧七百吨。</t>
  </si>
  <si>
    <t>木果镇人居环境改造项目</t>
  </si>
  <si>
    <t>水城县木果镇营脚至蒿枝农村扶贫公路</t>
  </si>
  <si>
    <t>注：本表由使用债券资金的部门不迟于每年6月底前公开，反映截至上年末一般债券及专项债券项目信息。</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</si>
</sst>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s>
  <fonts count="30">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sz val="10"/>
      <color indexed="8"/>
      <name val="黑体"/>
      <charset val="1"/>
    </font>
    <font>
      <sz val="1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diagonal/>
    </border>
    <border>
      <left/>
      <right/>
      <top style="thin">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19" applyNumberFormat="0" applyFill="0" applyAlignment="0" applyProtection="0">
      <alignment vertical="center"/>
    </xf>
    <xf numFmtId="0" fontId="13" fillId="9" borderId="0" applyNumberFormat="0" applyBorder="0" applyAlignment="0" applyProtection="0">
      <alignment vertical="center"/>
    </xf>
    <xf numFmtId="0" fontId="16" fillId="0" borderId="20" applyNumberFormat="0" applyFill="0" applyAlignment="0" applyProtection="0">
      <alignment vertical="center"/>
    </xf>
    <xf numFmtId="0" fontId="13" fillId="10" borderId="0" applyNumberFormat="0" applyBorder="0" applyAlignment="0" applyProtection="0">
      <alignment vertical="center"/>
    </xf>
    <xf numFmtId="0" fontId="22" fillId="11" borderId="21" applyNumberFormat="0" applyAlignment="0" applyProtection="0">
      <alignment vertical="center"/>
    </xf>
    <xf numFmtId="0" fontId="23" fillId="11" borderId="17" applyNumberFormat="0" applyAlignment="0" applyProtection="0">
      <alignment vertical="center"/>
    </xf>
    <xf numFmtId="0" fontId="24" fillId="12" borderId="2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6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left" vertical="center"/>
    </xf>
    <xf numFmtId="0" fontId="0" fillId="0" borderId="1" xfId="0" applyFont="1" applyBorder="1">
      <alignment vertical="center"/>
    </xf>
    <xf numFmtId="176" fontId="0" fillId="0" borderId="1" xfId="0" applyNumberFormat="1" applyFont="1" applyBorder="1">
      <alignment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lignment vertical="center"/>
    </xf>
    <xf numFmtId="0" fontId="2" fillId="0" borderId="1"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right" vertical="center" wrapText="1"/>
    </xf>
    <xf numFmtId="0" fontId="8" fillId="0" borderId="1" xfId="0" applyFont="1" applyBorder="1" applyAlignment="1">
      <alignment vertical="center" wrapText="1"/>
    </xf>
    <xf numFmtId="4" fontId="8" fillId="0" borderId="1" xfId="0" applyNumberFormat="1" applyFont="1" applyBorder="1" applyAlignment="1">
      <alignment horizontal="right" vertical="center" wrapText="1"/>
    </xf>
    <xf numFmtId="4" fontId="8" fillId="0" borderId="1" xfId="0" applyNumberFormat="1" applyFont="1" applyFill="1" applyBorder="1" applyAlignment="1">
      <alignment horizontal="right" vertical="center" wrapText="1"/>
    </xf>
    <xf numFmtId="0" fontId="4"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Fill="1" applyBorder="1" applyAlignment="1">
      <alignment horizontal="left" vertical="center" wrapText="1"/>
    </xf>
    <xf numFmtId="4" fontId="4" fillId="0" borderId="6" xfId="0"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6" xfId="0" applyFont="1" applyFill="1" applyBorder="1" applyAlignment="1">
      <alignment horizontal="right" vertical="center" wrapText="1"/>
    </xf>
    <xf numFmtId="0" fontId="2"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 xfId="0" applyFont="1" applyBorder="1" applyAlignment="1">
      <alignment vertical="center" wrapText="1"/>
    </xf>
    <xf numFmtId="0" fontId="5" fillId="0" borderId="12" xfId="0" applyFont="1" applyBorder="1" applyAlignment="1">
      <alignment horizontal="center" vertical="center" wrapText="1"/>
    </xf>
    <xf numFmtId="0" fontId="4" fillId="0" borderId="13" xfId="0" applyFont="1" applyFill="1" applyBorder="1" applyAlignment="1">
      <alignment vertical="center" wrapText="1"/>
    </xf>
    <xf numFmtId="177" fontId="4" fillId="0" borderId="6" xfId="0" applyNumberFormat="1" applyFont="1" applyFill="1" applyBorder="1" applyAlignment="1">
      <alignment horizontal="right" vertical="center" wrapText="1"/>
    </xf>
    <xf numFmtId="177" fontId="4" fillId="0" borderId="14" xfId="0" applyNumberFormat="1" applyFont="1" applyFill="1" applyBorder="1" applyAlignment="1">
      <alignment horizontal="right" vertical="center" wrapText="1"/>
    </xf>
    <xf numFmtId="0" fontId="4" fillId="0" borderId="13" xfId="0" applyFont="1" applyBorder="1" applyAlignment="1">
      <alignment vertical="center" wrapText="1"/>
    </xf>
    <xf numFmtId="4" fontId="4" fillId="0" borderId="6" xfId="0" applyNumberFormat="1" applyFont="1" applyBorder="1" applyAlignment="1">
      <alignment horizontal="right" vertical="center" wrapText="1"/>
    </xf>
    <xf numFmtId="0" fontId="4" fillId="0" borderId="6" xfId="0" applyFont="1" applyBorder="1" applyAlignment="1">
      <alignment horizontal="righ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4" fontId="4" fillId="0" borderId="1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pane xSplit="2" ySplit="8" topLeftCell="C9" activePane="bottomRight" state="frozen"/>
      <selection/>
      <selection pane="topRight"/>
      <selection pane="bottomLeft"/>
      <selection pane="bottomRight" activeCell="B6" sqref="B6"/>
    </sheetView>
  </sheetViews>
  <sheetFormatPr defaultColWidth="10" defaultRowHeight="14.4"/>
  <cols>
    <col min="1" max="1" width="9" hidden="1"/>
    <col min="2" max="2" width="21.6296296296296" customWidth="1"/>
    <col min="3" max="5" width="9.88888888888889" customWidth="1"/>
    <col min="6" max="6" width="9" hidden="1"/>
    <col min="7" max="7" width="18.6296296296296" customWidth="1"/>
    <col min="8" max="8" width="13.5740740740741" customWidth="1"/>
    <col min="9" max="9" width="12.3518518518519" customWidth="1"/>
    <col min="10" max="10" width="8.75" customWidth="1"/>
    <col min="11" max="11" width="16.25" customWidth="1"/>
    <col min="12" max="12" width="12.4444444444444" customWidth="1"/>
    <col min="13" max="13" width="20.4907407407407" customWidth="1"/>
    <col min="14" max="14" width="9.76851851851852" customWidth="1"/>
    <col min="15" max="17" width="9" hidden="1"/>
    <col min="18" max="18" width="9.76851851851852" customWidth="1"/>
  </cols>
  <sheetData>
    <row r="1" ht="86.4" hidden="1" spans="1:4">
      <c r="A1" s="4">
        <v>0</v>
      </c>
      <c r="B1" s="4" t="s">
        <v>0</v>
      </c>
      <c r="C1" s="4" t="s">
        <v>1</v>
      </c>
      <c r="D1" s="4" t="s">
        <v>2</v>
      </c>
    </row>
    <row r="2" ht="21.6" hidden="1" spans="1:7">
      <c r="A2" s="4">
        <v>0</v>
      </c>
      <c r="B2" s="4" t="s">
        <v>3</v>
      </c>
      <c r="C2" s="4" t="s">
        <v>4</v>
      </c>
      <c r="D2" s="4" t="s">
        <v>5</v>
      </c>
      <c r="E2" s="4" t="s">
        <v>6</v>
      </c>
      <c r="F2" s="4" t="s">
        <v>7</v>
      </c>
      <c r="G2" s="4" t="s">
        <v>8</v>
      </c>
    </row>
    <row r="3" hidden="1" spans="1:17">
      <c r="A3" s="4">
        <v>0</v>
      </c>
      <c r="B3" s="4" t="s">
        <v>9</v>
      </c>
      <c r="C3" s="4" t="s">
        <v>10</v>
      </c>
      <c r="E3" s="4" t="s">
        <v>11</v>
      </c>
      <c r="F3" s="4" t="s">
        <v>12</v>
      </c>
      <c r="G3" s="4" t="s">
        <v>13</v>
      </c>
      <c r="H3" s="4" t="s">
        <v>14</v>
      </c>
      <c r="I3" s="4" t="s">
        <v>15</v>
      </c>
      <c r="J3" s="4" t="s">
        <v>16</v>
      </c>
      <c r="K3" s="4" t="s">
        <v>17</v>
      </c>
      <c r="L3" s="4" t="s">
        <v>18</v>
      </c>
      <c r="M3" s="4" t="s">
        <v>19</v>
      </c>
      <c r="N3" s="4" t="s">
        <v>20</v>
      </c>
      <c r="O3" s="4" t="s">
        <v>21</v>
      </c>
      <c r="P3" s="4" t="s">
        <v>22</v>
      </c>
      <c r="Q3" s="4" t="s">
        <v>23</v>
      </c>
    </row>
    <row r="4" ht="14.3" customHeight="1" spans="1:2">
      <c r="A4" s="4">
        <v>0</v>
      </c>
      <c r="B4" s="4" t="s">
        <v>24</v>
      </c>
    </row>
    <row r="5" ht="27.85" customHeight="1" spans="1:14">
      <c r="A5" s="4">
        <v>0</v>
      </c>
      <c r="B5" s="27" t="s">
        <v>25</v>
      </c>
      <c r="C5" s="27"/>
      <c r="D5" s="27"/>
      <c r="E5" s="27"/>
      <c r="F5" s="27"/>
      <c r="G5" s="27"/>
      <c r="H5" s="27"/>
      <c r="I5" s="27"/>
      <c r="J5" s="27"/>
      <c r="K5" s="27"/>
      <c r="L5" s="27"/>
      <c r="M5" s="27"/>
      <c r="N5" s="27"/>
    </row>
    <row r="6" ht="14.3" customHeight="1" spans="1:14">
      <c r="A6" s="4">
        <v>0</v>
      </c>
      <c r="B6" s="4" t="s">
        <v>26</v>
      </c>
      <c r="C6" s="4"/>
      <c r="D6" s="4"/>
      <c r="E6" s="4"/>
      <c r="G6" s="4"/>
      <c r="H6" s="4"/>
      <c r="I6" s="4"/>
      <c r="K6" s="4"/>
      <c r="L6" s="4"/>
      <c r="M6" s="4"/>
      <c r="N6" s="4" t="s">
        <v>27</v>
      </c>
    </row>
    <row r="7" ht="18.05" customHeight="1" spans="1:14">
      <c r="A7" s="4">
        <v>0</v>
      </c>
      <c r="B7" s="40"/>
      <c r="C7" s="41" t="s">
        <v>28</v>
      </c>
      <c r="D7" s="41"/>
      <c r="E7" s="41"/>
      <c r="F7" s="41"/>
      <c r="G7" s="41"/>
      <c r="H7" s="41"/>
      <c r="I7" s="41"/>
      <c r="J7" s="51" t="s">
        <v>29</v>
      </c>
      <c r="K7" s="51"/>
      <c r="L7" s="52" t="s">
        <v>30</v>
      </c>
      <c r="M7" s="62"/>
      <c r="N7" s="54" t="s">
        <v>31</v>
      </c>
    </row>
    <row r="8" ht="33" customHeight="1" spans="1:14">
      <c r="A8" s="4">
        <v>0</v>
      </c>
      <c r="B8" s="42" t="s">
        <v>32</v>
      </c>
      <c r="C8" s="43" t="s">
        <v>33</v>
      </c>
      <c r="D8" s="43" t="s">
        <v>34</v>
      </c>
      <c r="E8" s="43" t="s">
        <v>35</v>
      </c>
      <c r="G8" s="43" t="s">
        <v>36</v>
      </c>
      <c r="H8" s="43" t="s">
        <v>37</v>
      </c>
      <c r="I8" s="43" t="s">
        <v>38</v>
      </c>
      <c r="J8" s="55"/>
      <c r="K8" s="43" t="s">
        <v>39</v>
      </c>
      <c r="L8" s="55"/>
      <c r="M8" s="63" t="s">
        <v>39</v>
      </c>
      <c r="N8" s="54"/>
    </row>
    <row r="9" s="3" customFormat="1" ht="40" customHeight="1" spans="1:17">
      <c r="A9" s="4"/>
      <c r="B9" s="45" t="s">
        <v>40</v>
      </c>
      <c r="C9" s="45" t="s">
        <v>41</v>
      </c>
      <c r="D9" s="45" t="s">
        <v>42</v>
      </c>
      <c r="E9" s="46">
        <v>0.4841</v>
      </c>
      <c r="F9" s="4"/>
      <c r="G9" s="45" t="s">
        <v>43</v>
      </c>
      <c r="H9" s="48" t="s">
        <v>44</v>
      </c>
      <c r="I9" s="45" t="s">
        <v>45</v>
      </c>
      <c r="J9" s="57">
        <v>18.200439</v>
      </c>
      <c r="K9" s="57">
        <v>0.4541</v>
      </c>
      <c r="L9" s="57">
        <v>0.4841</v>
      </c>
      <c r="M9" s="58">
        <v>0.4841</v>
      </c>
      <c r="N9" s="39"/>
      <c r="O9" s="4"/>
      <c r="P9" s="4"/>
      <c r="Q9" s="4"/>
    </row>
    <row r="10" ht="14.3" customHeight="1" spans="1:17">
      <c r="A10" s="4"/>
      <c r="B10" s="44"/>
      <c r="C10" s="44"/>
      <c r="D10" s="44"/>
      <c r="E10" s="60"/>
      <c r="F10" s="4"/>
      <c r="G10" s="44"/>
      <c r="H10" s="61"/>
      <c r="I10" s="44"/>
      <c r="J10" s="60"/>
      <c r="K10" s="60"/>
      <c r="L10" s="60"/>
      <c r="M10" s="64"/>
      <c r="N10" s="39"/>
      <c r="O10" s="4"/>
      <c r="P10" s="4"/>
      <c r="Q10" s="4"/>
    </row>
    <row r="11" ht="14.3" customHeight="1" spans="1:17">
      <c r="A11" s="4"/>
      <c r="B11" s="44"/>
      <c r="C11" s="44"/>
      <c r="D11" s="44"/>
      <c r="E11" s="60"/>
      <c r="F11" s="4"/>
      <c r="G11" s="44"/>
      <c r="H11" s="61"/>
      <c r="I11" s="44"/>
      <c r="J11" s="60"/>
      <c r="K11" s="60"/>
      <c r="L11" s="60"/>
      <c r="M11" s="64"/>
      <c r="N11" s="39"/>
      <c r="O11" s="4"/>
      <c r="P11" s="4"/>
      <c r="Q11" s="4"/>
    </row>
    <row r="12" ht="14.3" customHeight="1" spans="1:17">
      <c r="A12" s="4"/>
      <c r="B12" s="44"/>
      <c r="C12" s="44"/>
      <c r="D12" s="44"/>
      <c r="E12" s="60"/>
      <c r="F12" s="4"/>
      <c r="G12" s="44"/>
      <c r="H12" s="61"/>
      <c r="I12" s="44"/>
      <c r="J12" s="60"/>
      <c r="K12" s="60"/>
      <c r="L12" s="60"/>
      <c r="M12" s="64"/>
      <c r="N12" s="39"/>
      <c r="O12" s="4"/>
      <c r="P12" s="4"/>
      <c r="Q12" s="4"/>
    </row>
    <row r="13" ht="14.3" customHeight="1" spans="1:17">
      <c r="A13" s="4"/>
      <c r="B13" s="44"/>
      <c r="C13" s="44"/>
      <c r="D13" s="44"/>
      <c r="E13" s="60"/>
      <c r="F13" s="4"/>
      <c r="G13" s="44"/>
      <c r="H13" s="61"/>
      <c r="I13" s="44"/>
      <c r="J13" s="60"/>
      <c r="K13" s="60"/>
      <c r="L13" s="60"/>
      <c r="M13" s="64"/>
      <c r="N13" s="39"/>
      <c r="O13" s="4"/>
      <c r="P13" s="4"/>
      <c r="Q13" s="4"/>
    </row>
    <row r="14" ht="14.3" customHeight="1" spans="1:17">
      <c r="A14" s="4"/>
      <c r="B14" s="44"/>
      <c r="C14" s="44"/>
      <c r="D14" s="44"/>
      <c r="E14" s="60"/>
      <c r="F14" s="4"/>
      <c r="G14" s="44"/>
      <c r="H14" s="61"/>
      <c r="I14" s="44"/>
      <c r="J14" s="60"/>
      <c r="K14" s="60"/>
      <c r="L14" s="60"/>
      <c r="M14" s="64"/>
      <c r="N14" s="39"/>
      <c r="O14" s="4"/>
      <c r="P14" s="4"/>
      <c r="Q14" s="4"/>
    </row>
    <row r="15" ht="14.3" customHeight="1" spans="1:17">
      <c r="A15" s="4"/>
      <c r="B15" s="44"/>
      <c r="C15" s="44"/>
      <c r="D15" s="44"/>
      <c r="E15" s="60"/>
      <c r="F15" s="4"/>
      <c r="G15" s="44"/>
      <c r="H15" s="61"/>
      <c r="I15" s="44"/>
      <c r="J15" s="60"/>
      <c r="K15" s="60"/>
      <c r="L15" s="60"/>
      <c r="M15" s="64"/>
      <c r="N15" s="39"/>
      <c r="O15" s="4"/>
      <c r="P15" s="4"/>
      <c r="Q15" s="4"/>
    </row>
    <row r="16" ht="14.3" customHeight="1" spans="2:10">
      <c r="B16" s="49" t="s">
        <v>46</v>
      </c>
      <c r="C16" s="49"/>
      <c r="D16" s="49"/>
      <c r="E16" s="49"/>
      <c r="F16" s="49"/>
      <c r="G16" s="49"/>
      <c r="H16" s="49"/>
      <c r="I16" s="49"/>
      <c r="J16" s="49"/>
    </row>
  </sheetData>
  <mergeCells count="6">
    <mergeCell ref="B5:N5"/>
    <mergeCell ref="C7:I7"/>
    <mergeCell ref="J7:K7"/>
    <mergeCell ref="L7:M7"/>
    <mergeCell ref="B16:J16"/>
    <mergeCell ref="N7:N8"/>
  </mergeCells>
  <pageMargins left="0.471527777777778" right="0.391666666666667" top="0.391666666666667" bottom="0.391666666666667" header="0" footer="0"/>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
  <sheetViews>
    <sheetView workbookViewId="0">
      <pane xSplit="2" ySplit="8" topLeftCell="C9" activePane="bottomRight" state="frozen"/>
      <selection/>
      <selection pane="topRight"/>
      <selection pane="bottomLeft"/>
      <selection pane="bottomRight" activeCell="B6" sqref="B6"/>
    </sheetView>
  </sheetViews>
  <sheetFormatPr defaultColWidth="10" defaultRowHeight="14.4"/>
  <cols>
    <col min="1" max="1" width="9" hidden="1"/>
    <col min="2" max="2" width="21.6666666666667" customWidth="1"/>
    <col min="3" max="5" width="18.4444444444444" customWidth="1"/>
    <col min="6" max="6" width="9" hidden="1"/>
    <col min="7" max="7" width="20.7592592592593" customWidth="1"/>
    <col min="8" max="8" width="13.5740740740741" customWidth="1"/>
    <col min="9" max="9" width="11.4444444444444" customWidth="1"/>
    <col min="10" max="10" width="17.7777777777778" customWidth="1"/>
    <col min="11" max="11" width="13.1111111111111" customWidth="1"/>
    <col min="12" max="12" width="21.1111111111111" customWidth="1"/>
    <col min="13" max="13" width="12.3333333333333" customWidth="1"/>
    <col min="14" max="14" width="17.5555555555556" customWidth="1"/>
    <col min="15" max="15" width="16" customWidth="1"/>
    <col min="16" max="16" width="9.76851851851852" customWidth="1"/>
    <col min="17" max="19" width="9" hidden="1"/>
    <col min="20" max="20" width="9.76851851851852" customWidth="1"/>
  </cols>
  <sheetData>
    <row r="1" ht="43.2" hidden="1" spans="1:3">
      <c r="A1" s="4">
        <v>0</v>
      </c>
      <c r="B1" s="4" t="s">
        <v>0</v>
      </c>
      <c r="C1" s="4" t="s">
        <v>47</v>
      </c>
    </row>
    <row r="2" ht="21.6" hidden="1" spans="1:9">
      <c r="A2" s="4">
        <v>0</v>
      </c>
      <c r="B2" s="4" t="s">
        <v>3</v>
      </c>
      <c r="C2" s="4" t="s">
        <v>4</v>
      </c>
      <c r="D2" s="4" t="s">
        <v>5</v>
      </c>
      <c r="E2" s="4" t="s">
        <v>6</v>
      </c>
      <c r="F2" s="4" t="s">
        <v>48</v>
      </c>
      <c r="G2" s="4" t="s">
        <v>49</v>
      </c>
      <c r="H2" s="4"/>
      <c r="I2" s="4"/>
    </row>
    <row r="3" hidden="1" spans="1:19">
      <c r="A3" s="4">
        <v>0</v>
      </c>
      <c r="B3" s="4" t="s">
        <v>9</v>
      </c>
      <c r="C3" s="4" t="s">
        <v>10</v>
      </c>
      <c r="E3" s="4" t="s">
        <v>11</v>
      </c>
      <c r="F3" s="4" t="s">
        <v>12</v>
      </c>
      <c r="G3" s="4" t="s">
        <v>13</v>
      </c>
      <c r="H3" s="4" t="s">
        <v>14</v>
      </c>
      <c r="I3" s="4" t="s">
        <v>15</v>
      </c>
      <c r="J3" s="4" t="s">
        <v>50</v>
      </c>
      <c r="K3" s="4" t="s">
        <v>16</v>
      </c>
      <c r="L3" s="4" t="s">
        <v>17</v>
      </c>
      <c r="M3" s="4" t="s">
        <v>18</v>
      </c>
      <c r="N3" s="4" t="s">
        <v>19</v>
      </c>
      <c r="O3" s="4" t="s">
        <v>51</v>
      </c>
      <c r="P3" s="4" t="s">
        <v>20</v>
      </c>
      <c r="Q3" s="4" t="s">
        <v>21</v>
      </c>
      <c r="R3" s="4" t="s">
        <v>22</v>
      </c>
      <c r="S3" s="4" t="s">
        <v>23</v>
      </c>
    </row>
    <row r="4" ht="14.3" customHeight="1" spans="1:2">
      <c r="A4" s="4">
        <v>0</v>
      </c>
      <c r="B4" s="4" t="s">
        <v>52</v>
      </c>
    </row>
    <row r="5" ht="27.85" customHeight="1" spans="1:16">
      <c r="A5" s="4">
        <v>0</v>
      </c>
      <c r="B5" s="27" t="s">
        <v>53</v>
      </c>
      <c r="C5" s="27"/>
      <c r="D5" s="27"/>
      <c r="E5" s="27"/>
      <c r="F5" s="27"/>
      <c r="G5" s="27"/>
      <c r="H5" s="27"/>
      <c r="I5" s="27"/>
      <c r="J5" s="27"/>
      <c r="K5" s="27"/>
      <c r="L5" s="27"/>
      <c r="M5" s="27"/>
      <c r="N5" s="27"/>
      <c r="O5" s="27"/>
      <c r="P5" s="27"/>
    </row>
    <row r="6" ht="14.3" customHeight="1" spans="1:16">
      <c r="A6" s="4">
        <v>0</v>
      </c>
      <c r="B6" s="4" t="s">
        <v>26</v>
      </c>
      <c r="C6" s="4"/>
      <c r="D6" s="4"/>
      <c r="E6" s="4"/>
      <c r="G6" s="4"/>
      <c r="H6" s="4"/>
      <c r="I6" s="4"/>
      <c r="L6" s="4"/>
      <c r="M6" s="4"/>
      <c r="N6" s="4"/>
      <c r="P6" s="4" t="s">
        <v>27</v>
      </c>
    </row>
    <row r="7" ht="18.05" customHeight="1" spans="1:16">
      <c r="A7" s="4">
        <v>0</v>
      </c>
      <c r="B7" s="40"/>
      <c r="C7" s="41" t="s">
        <v>28</v>
      </c>
      <c r="D7" s="41"/>
      <c r="E7" s="41"/>
      <c r="F7" s="41"/>
      <c r="G7" s="41"/>
      <c r="H7" s="41"/>
      <c r="I7" s="41"/>
      <c r="J7" s="50" t="s">
        <v>54</v>
      </c>
      <c r="K7" s="51" t="s">
        <v>29</v>
      </c>
      <c r="L7" s="51"/>
      <c r="M7" s="52" t="s">
        <v>30</v>
      </c>
      <c r="N7" s="52"/>
      <c r="O7" s="53" t="s">
        <v>55</v>
      </c>
      <c r="P7" s="54" t="s">
        <v>31</v>
      </c>
    </row>
    <row r="8" ht="17.3" customHeight="1" spans="1:16">
      <c r="A8" s="4">
        <v>0</v>
      </c>
      <c r="B8" s="42" t="s">
        <v>32</v>
      </c>
      <c r="C8" s="43" t="s">
        <v>33</v>
      </c>
      <c r="D8" s="43" t="s">
        <v>34</v>
      </c>
      <c r="E8" s="43" t="s">
        <v>35</v>
      </c>
      <c r="G8" s="43" t="s">
        <v>36</v>
      </c>
      <c r="H8" s="43" t="s">
        <v>37</v>
      </c>
      <c r="I8" s="43" t="s">
        <v>38</v>
      </c>
      <c r="J8" s="50"/>
      <c r="K8" s="55"/>
      <c r="L8" s="43" t="s">
        <v>39</v>
      </c>
      <c r="M8" s="55"/>
      <c r="N8" s="43" t="s">
        <v>39</v>
      </c>
      <c r="O8" s="53"/>
      <c r="P8" s="54"/>
    </row>
    <row r="9" ht="28.6" customHeight="1" spans="1:19">
      <c r="A9" s="4"/>
      <c r="B9" s="44" t="s">
        <v>56</v>
      </c>
      <c r="C9" s="45" t="s">
        <v>57</v>
      </c>
      <c r="D9" s="45" t="s">
        <v>58</v>
      </c>
      <c r="E9" s="46">
        <v>0.1</v>
      </c>
      <c r="F9" s="47"/>
      <c r="G9" s="45" t="s">
        <v>59</v>
      </c>
      <c r="H9" s="48" t="s">
        <v>60</v>
      </c>
      <c r="I9" s="45" t="s">
        <v>61</v>
      </c>
      <c r="J9" s="56"/>
      <c r="K9" s="57">
        <v>1.5009</v>
      </c>
      <c r="L9" s="57">
        <v>1</v>
      </c>
      <c r="M9" s="57">
        <v>0.1</v>
      </c>
      <c r="N9" s="57">
        <v>0.1</v>
      </c>
      <c r="O9" s="58">
        <v>0</v>
      </c>
      <c r="P9" s="39"/>
      <c r="Q9" s="4"/>
      <c r="R9" s="4"/>
      <c r="S9" s="4"/>
    </row>
    <row r="10" ht="28.6" customHeight="1" spans="1:19">
      <c r="A10" s="4"/>
      <c r="B10" s="44" t="s">
        <v>62</v>
      </c>
      <c r="C10" s="44">
        <v>2105987</v>
      </c>
      <c r="D10" s="45" t="s">
        <v>58</v>
      </c>
      <c r="E10" s="46">
        <v>0.3</v>
      </c>
      <c r="F10" s="4"/>
      <c r="G10" s="45" t="s">
        <v>59</v>
      </c>
      <c r="H10" s="48" t="s">
        <v>60</v>
      </c>
      <c r="I10" s="45" t="s">
        <v>61</v>
      </c>
      <c r="J10" s="59"/>
      <c r="K10" s="57">
        <v>2.5</v>
      </c>
      <c r="L10" s="57">
        <v>2</v>
      </c>
      <c r="M10" s="57">
        <v>0.3</v>
      </c>
      <c r="N10" s="57">
        <v>0.3</v>
      </c>
      <c r="O10" s="58">
        <v>0</v>
      </c>
      <c r="P10" s="39"/>
      <c r="Q10" s="4"/>
      <c r="R10" s="4"/>
      <c r="S10" s="4"/>
    </row>
    <row r="11" ht="28.6" customHeight="1" spans="1:19">
      <c r="A11" s="4"/>
      <c r="B11" s="45" t="s">
        <v>63</v>
      </c>
      <c r="C11" s="45" t="s">
        <v>64</v>
      </c>
      <c r="D11" s="45" t="s">
        <v>58</v>
      </c>
      <c r="E11" s="46">
        <v>0.4</v>
      </c>
      <c r="F11" s="47"/>
      <c r="G11" s="45" t="s">
        <v>65</v>
      </c>
      <c r="H11" s="48" t="s">
        <v>66</v>
      </c>
      <c r="I11" s="45" t="s">
        <v>67</v>
      </c>
      <c r="J11" s="56"/>
      <c r="K11" s="57">
        <v>0.566895</v>
      </c>
      <c r="L11" s="57">
        <v>0.4</v>
      </c>
      <c r="M11" s="57">
        <v>0.4</v>
      </c>
      <c r="N11" s="57">
        <v>0.4</v>
      </c>
      <c r="O11" s="58">
        <v>0</v>
      </c>
      <c r="P11" s="39"/>
      <c r="Q11" s="4"/>
      <c r="R11" s="4"/>
      <c r="S11" s="4"/>
    </row>
    <row r="12" ht="28.6" customHeight="1" spans="1:19">
      <c r="A12" s="4"/>
      <c r="B12" s="45" t="s">
        <v>68</v>
      </c>
      <c r="C12" s="45" t="s">
        <v>69</v>
      </c>
      <c r="D12" s="45" t="s">
        <v>58</v>
      </c>
      <c r="E12" s="46">
        <v>0.4028</v>
      </c>
      <c r="F12" s="47"/>
      <c r="G12" s="45" t="s">
        <v>65</v>
      </c>
      <c r="H12" s="48" t="s">
        <v>70</v>
      </c>
      <c r="I12" s="45" t="s">
        <v>61</v>
      </c>
      <c r="J12" s="56"/>
      <c r="K12" s="57">
        <v>2.5</v>
      </c>
      <c r="L12" s="57">
        <v>2</v>
      </c>
      <c r="M12" s="57">
        <v>0.4028</v>
      </c>
      <c r="N12" s="57">
        <v>0.4028</v>
      </c>
      <c r="O12" s="58">
        <v>0</v>
      </c>
      <c r="P12" s="35"/>
      <c r="Q12" s="4"/>
      <c r="R12" s="4"/>
      <c r="S12" s="4"/>
    </row>
    <row r="13" ht="28.6" customHeight="1" spans="1:19">
      <c r="A13" s="4"/>
      <c r="B13" s="45" t="s">
        <v>71</v>
      </c>
      <c r="C13" s="45" t="s">
        <v>72</v>
      </c>
      <c r="D13" s="45" t="s">
        <v>58</v>
      </c>
      <c r="E13" s="46">
        <v>1.4</v>
      </c>
      <c r="F13" s="47"/>
      <c r="G13" s="45" t="s">
        <v>73</v>
      </c>
      <c r="H13" s="48" t="s">
        <v>74</v>
      </c>
      <c r="I13" s="45" t="s">
        <v>67</v>
      </c>
      <c r="J13" s="56"/>
      <c r="K13" s="57">
        <v>2.762033</v>
      </c>
      <c r="L13" s="57">
        <v>2.1</v>
      </c>
      <c r="M13" s="57">
        <v>1.4</v>
      </c>
      <c r="N13" s="57">
        <v>1.4</v>
      </c>
      <c r="O13" s="58">
        <v>0</v>
      </c>
      <c r="P13" s="39"/>
      <c r="Q13" s="4"/>
      <c r="R13" s="4"/>
      <c r="S13" s="4"/>
    </row>
    <row r="14" ht="31" customHeight="1" spans="2:16">
      <c r="B14" s="45" t="s">
        <v>75</v>
      </c>
      <c r="C14" s="45" t="s">
        <v>76</v>
      </c>
      <c r="D14" s="45" t="s">
        <v>77</v>
      </c>
      <c r="E14" s="46">
        <v>1.0427</v>
      </c>
      <c r="F14" s="47"/>
      <c r="G14" s="45" t="s">
        <v>59</v>
      </c>
      <c r="H14" s="48" t="s">
        <v>60</v>
      </c>
      <c r="I14" s="45" t="s">
        <v>61</v>
      </c>
      <c r="J14" s="56"/>
      <c r="K14" s="57">
        <v>4.5187</v>
      </c>
      <c r="L14" s="57">
        <v>1.0427</v>
      </c>
      <c r="M14" s="57">
        <v>2.0854</v>
      </c>
      <c r="N14" s="57">
        <v>1.0427</v>
      </c>
      <c r="O14" s="58">
        <v>0</v>
      </c>
      <c r="P14" s="35"/>
    </row>
    <row r="15" ht="14.3" customHeight="1" spans="2:12">
      <c r="B15" s="49" t="s">
        <v>78</v>
      </c>
      <c r="C15" s="49"/>
      <c r="D15" s="49"/>
      <c r="E15" s="49"/>
      <c r="F15" s="49"/>
      <c r="G15" s="49"/>
      <c r="H15" s="49"/>
      <c r="I15" s="49"/>
      <c r="J15" s="49"/>
      <c r="K15" s="49"/>
      <c r="L15" s="49"/>
    </row>
  </sheetData>
  <mergeCells count="8">
    <mergeCell ref="B5:P5"/>
    <mergeCell ref="C7:I7"/>
    <mergeCell ref="K7:L7"/>
    <mergeCell ref="M7:N7"/>
    <mergeCell ref="B15:L15"/>
    <mergeCell ref="J7:J8"/>
    <mergeCell ref="O7:O8"/>
    <mergeCell ref="P7:P8"/>
  </mergeCells>
  <pageMargins left="0.511805555555556" right="0.432638888888889" top="0.26875" bottom="0.26875" header="0" footer="0"/>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pane ySplit="8" topLeftCell="A9" activePane="bottomLeft" state="frozen"/>
      <selection/>
      <selection pane="bottomLeft" activeCell="B7" sqref="B7:G28"/>
    </sheetView>
  </sheetViews>
  <sheetFormatPr defaultColWidth="10" defaultRowHeight="14.4"/>
  <cols>
    <col min="1" max="1" width="9" hidden="1"/>
    <col min="2" max="2" width="13.5740740740741" customWidth="1"/>
    <col min="3" max="3" width="38.6759259259259" customWidth="1"/>
    <col min="4" max="4" width="23.2037037037037" customWidth="1"/>
    <col min="5" max="5" width="9" hidden="1"/>
    <col min="6" max="6" width="29.4537037037037" customWidth="1"/>
    <col min="7" max="7" width="22.9351851851852" customWidth="1"/>
    <col min="8" max="9" width="9" hidden="1"/>
    <col min="10" max="10" width="9.76851851851852" customWidth="1"/>
  </cols>
  <sheetData>
    <row r="1" ht="21.6" hidden="1" spans="1:3">
      <c r="A1" s="4">
        <v>0</v>
      </c>
      <c r="B1" s="4" t="s">
        <v>79</v>
      </c>
      <c r="C1" s="4" t="s">
        <v>80</v>
      </c>
    </row>
    <row r="2" ht="21.6" hidden="1" spans="1:8">
      <c r="A2" s="4">
        <v>0</v>
      </c>
      <c r="B2" s="4" t="s">
        <v>3</v>
      </c>
      <c r="C2" s="4" t="s">
        <v>4</v>
      </c>
      <c r="D2" s="4" t="s">
        <v>5</v>
      </c>
      <c r="F2" s="4" t="s">
        <v>81</v>
      </c>
      <c r="G2" s="4" t="s">
        <v>82</v>
      </c>
      <c r="H2" s="4" t="s">
        <v>8</v>
      </c>
    </row>
    <row r="3" ht="21.6" hidden="1" spans="1:9">
      <c r="A3" s="4">
        <v>0</v>
      </c>
      <c r="C3" s="4" t="s">
        <v>9</v>
      </c>
      <c r="D3" s="4" t="s">
        <v>83</v>
      </c>
      <c r="E3" s="4" t="s">
        <v>22</v>
      </c>
      <c r="F3" s="4" t="s">
        <v>84</v>
      </c>
      <c r="G3" s="4" t="s">
        <v>85</v>
      </c>
      <c r="H3" s="4" t="s">
        <v>86</v>
      </c>
      <c r="I3" s="4" t="s">
        <v>86</v>
      </c>
    </row>
    <row r="4" ht="14.3" customHeight="1" spans="1:2">
      <c r="A4" s="4">
        <v>0</v>
      </c>
      <c r="B4" s="4" t="s">
        <v>87</v>
      </c>
    </row>
    <row r="5" ht="27.85" customHeight="1" spans="1:7">
      <c r="A5" s="4">
        <v>0</v>
      </c>
      <c r="B5" s="27" t="s">
        <v>88</v>
      </c>
      <c r="C5" s="27"/>
      <c r="D5" s="27"/>
      <c r="E5" s="27"/>
      <c r="F5" s="27"/>
      <c r="G5" s="27"/>
    </row>
    <row r="6" ht="14.3" customHeight="1" spans="1:7">
      <c r="A6" s="4">
        <v>0</v>
      </c>
      <c r="B6" t="s">
        <v>89</v>
      </c>
      <c r="G6" s="28" t="s">
        <v>27</v>
      </c>
    </row>
    <row r="7" ht="19.9" customHeight="1" spans="1:7">
      <c r="A7" s="4">
        <v>0</v>
      </c>
      <c r="B7" s="9" t="s">
        <v>90</v>
      </c>
      <c r="C7" s="9" t="s">
        <v>91</v>
      </c>
      <c r="D7" s="9"/>
      <c r="E7" s="12"/>
      <c r="F7" s="9" t="s">
        <v>92</v>
      </c>
      <c r="G7" s="9"/>
    </row>
    <row r="8" ht="19.9" customHeight="1" spans="1:7">
      <c r="A8" s="4">
        <v>0</v>
      </c>
      <c r="B8" s="9"/>
      <c r="C8" s="9" t="s">
        <v>32</v>
      </c>
      <c r="D8" s="9" t="s">
        <v>93</v>
      </c>
      <c r="E8" s="12"/>
      <c r="F8" s="9" t="s">
        <v>94</v>
      </c>
      <c r="G8" s="9" t="s">
        <v>93</v>
      </c>
    </row>
    <row r="9" ht="17.3" customHeight="1" spans="1:7">
      <c r="A9" s="4">
        <v>0</v>
      </c>
      <c r="B9" s="32" t="s">
        <v>95</v>
      </c>
      <c r="C9" s="26"/>
      <c r="D9" s="33">
        <f>D10+D11</f>
        <v>0.4841</v>
      </c>
      <c r="E9" s="12"/>
      <c r="F9" s="26"/>
      <c r="G9" s="33">
        <f>G10+G11</f>
        <v>0.4841</v>
      </c>
    </row>
    <row r="10" ht="17.3" customHeight="1" spans="1:9">
      <c r="A10" s="4"/>
      <c r="B10" s="34">
        <v>1</v>
      </c>
      <c r="C10" s="35" t="s">
        <v>40</v>
      </c>
      <c r="D10" s="36">
        <v>0.4841</v>
      </c>
      <c r="E10" s="37" t="s">
        <v>96</v>
      </c>
      <c r="F10" s="35" t="s">
        <v>97</v>
      </c>
      <c r="G10" s="36">
        <v>0.4141</v>
      </c>
      <c r="H10" s="4"/>
      <c r="I10" s="4"/>
    </row>
    <row r="11" ht="17.3" customHeight="1" spans="1:9">
      <c r="A11" s="4"/>
      <c r="B11" s="34">
        <v>2</v>
      </c>
      <c r="C11" s="35"/>
      <c r="D11" s="36"/>
      <c r="E11" s="37"/>
      <c r="F11" s="35" t="s">
        <v>98</v>
      </c>
      <c r="G11" s="36">
        <v>0.07</v>
      </c>
      <c r="H11" s="4"/>
      <c r="I11" s="4"/>
    </row>
    <row r="12" ht="17.3" customHeight="1" spans="1:9">
      <c r="A12" s="4"/>
      <c r="B12" s="38"/>
      <c r="C12" s="39"/>
      <c r="D12" s="33"/>
      <c r="E12" s="26"/>
      <c r="F12" s="39"/>
      <c r="G12" s="33"/>
      <c r="H12" s="4"/>
      <c r="I12" s="4"/>
    </row>
    <row r="13" ht="17.3" customHeight="1" spans="1:9">
      <c r="A13" s="4"/>
      <c r="B13" s="38"/>
      <c r="C13" s="39"/>
      <c r="D13" s="33"/>
      <c r="E13" s="26"/>
      <c r="F13" s="39"/>
      <c r="G13" s="33"/>
      <c r="H13" s="4"/>
      <c r="I13" s="4"/>
    </row>
    <row r="14" ht="17.3" customHeight="1" spans="1:9">
      <c r="A14" s="4"/>
      <c r="B14" s="38"/>
      <c r="C14" s="39"/>
      <c r="D14" s="33"/>
      <c r="E14" s="26"/>
      <c r="F14" s="39"/>
      <c r="G14" s="33"/>
      <c r="H14" s="4"/>
      <c r="I14" s="4"/>
    </row>
    <row r="15" ht="17.3" customHeight="1" spans="1:9">
      <c r="A15" s="4"/>
      <c r="B15" s="38"/>
      <c r="C15" s="39"/>
      <c r="D15" s="33"/>
      <c r="E15" s="26"/>
      <c r="F15" s="39"/>
      <c r="G15" s="33"/>
      <c r="H15" s="4"/>
      <c r="I15" s="4"/>
    </row>
    <row r="16" ht="17.3" customHeight="1" spans="1:9">
      <c r="A16" s="4"/>
      <c r="B16" s="38"/>
      <c r="C16" s="39"/>
      <c r="D16" s="33"/>
      <c r="E16" s="26"/>
      <c r="F16" s="39"/>
      <c r="G16" s="33"/>
      <c r="H16" s="4"/>
      <c r="I16" s="4"/>
    </row>
    <row r="17" ht="17.3" customHeight="1" spans="1:9">
      <c r="A17" s="4"/>
      <c r="B17" s="38"/>
      <c r="C17" s="39"/>
      <c r="D17" s="33"/>
      <c r="E17" s="26"/>
      <c r="F17" s="39"/>
      <c r="G17" s="33"/>
      <c r="H17" s="4"/>
      <c r="I17" s="4"/>
    </row>
    <row r="18" ht="17.3" customHeight="1" spans="1:9">
      <c r="A18" s="4"/>
      <c r="B18" s="38"/>
      <c r="C18" s="39"/>
      <c r="D18" s="33"/>
      <c r="E18" s="26"/>
      <c r="F18" s="39"/>
      <c r="G18" s="33"/>
      <c r="H18" s="4"/>
      <c r="I18" s="4"/>
    </row>
    <row r="19" ht="17.3" customHeight="1" spans="1:9">
      <c r="A19" s="4"/>
      <c r="B19" s="38"/>
      <c r="C19" s="39"/>
      <c r="D19" s="33"/>
      <c r="E19" s="26"/>
      <c r="F19" s="39"/>
      <c r="G19" s="33"/>
      <c r="H19" s="4"/>
      <c r="I19" s="4"/>
    </row>
    <row r="20" ht="17.3" customHeight="1" spans="1:9">
      <c r="A20" s="4"/>
      <c r="B20" s="38"/>
      <c r="C20" s="39"/>
      <c r="D20" s="33"/>
      <c r="E20" s="26"/>
      <c r="F20" s="39"/>
      <c r="G20" s="33"/>
      <c r="H20" s="4"/>
      <c r="I20" s="4"/>
    </row>
    <row r="21" ht="17.3" customHeight="1" spans="1:9">
      <c r="A21" s="4"/>
      <c r="B21" s="38"/>
      <c r="C21" s="39"/>
      <c r="D21" s="33"/>
      <c r="E21" s="26"/>
      <c r="F21" s="39"/>
      <c r="G21" s="33"/>
      <c r="H21" s="4"/>
      <c r="I21" s="4"/>
    </row>
    <row r="22" ht="17.3" customHeight="1" spans="1:9">
      <c r="A22" s="4"/>
      <c r="B22" s="38"/>
      <c r="C22" s="39"/>
      <c r="D22" s="33"/>
      <c r="E22" s="26"/>
      <c r="F22" s="39"/>
      <c r="G22" s="33"/>
      <c r="H22" s="4"/>
      <c r="I22" s="4"/>
    </row>
    <row r="23" ht="17.3" customHeight="1" spans="1:9">
      <c r="A23" s="4"/>
      <c r="B23" s="38"/>
      <c r="C23" s="39"/>
      <c r="D23" s="33"/>
      <c r="E23" s="26"/>
      <c r="F23" s="39"/>
      <c r="G23" s="33"/>
      <c r="H23" s="4"/>
      <c r="I23" s="4"/>
    </row>
    <row r="24" ht="17.3" customHeight="1" spans="1:9">
      <c r="A24" s="4"/>
      <c r="B24" s="38"/>
      <c r="C24" s="39"/>
      <c r="D24" s="33"/>
      <c r="E24" s="26"/>
      <c r="F24" s="39"/>
      <c r="G24" s="33"/>
      <c r="H24" s="4"/>
      <c r="I24" s="4"/>
    </row>
    <row r="25" ht="17.3" customHeight="1" spans="1:9">
      <c r="A25" s="4"/>
      <c r="B25" s="38"/>
      <c r="C25" s="39"/>
      <c r="D25" s="33"/>
      <c r="E25" s="26"/>
      <c r="F25" s="39"/>
      <c r="G25" s="33"/>
      <c r="H25" s="4"/>
      <c r="I25" s="4"/>
    </row>
    <row r="26" ht="17.3" customHeight="1" spans="1:9">
      <c r="A26" s="4"/>
      <c r="B26" s="38"/>
      <c r="C26" s="39"/>
      <c r="D26" s="33"/>
      <c r="E26" s="26"/>
      <c r="F26" s="39"/>
      <c r="G26" s="33"/>
      <c r="H26" s="4"/>
      <c r="I26" s="4"/>
    </row>
    <row r="27" ht="17.3" customHeight="1" spans="1:9">
      <c r="A27" s="4"/>
      <c r="B27" s="38"/>
      <c r="C27" s="39"/>
      <c r="D27" s="33"/>
      <c r="E27" s="26"/>
      <c r="F27" s="39"/>
      <c r="G27" s="33"/>
      <c r="H27" s="4"/>
      <c r="I27" s="4"/>
    </row>
    <row r="28" ht="17.3" customHeight="1" spans="1:9">
      <c r="A28" s="4"/>
      <c r="B28" s="38"/>
      <c r="C28" s="39"/>
      <c r="D28" s="33"/>
      <c r="E28" s="26"/>
      <c r="F28" s="39"/>
      <c r="G28" s="33"/>
      <c r="H28" s="4"/>
      <c r="I28" s="4"/>
    </row>
  </sheetData>
  <mergeCells count="4">
    <mergeCell ref="B5:G5"/>
    <mergeCell ref="C7:D7"/>
    <mergeCell ref="F7:G7"/>
    <mergeCell ref="B7:B8"/>
  </mergeCells>
  <pageMargins left="0.786805555555556"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opLeftCell="B4" workbookViewId="0">
      <selection activeCell="F33" sqref="F33"/>
    </sheetView>
  </sheetViews>
  <sheetFormatPr defaultColWidth="10" defaultRowHeight="14.4" outlineLevelCol="7"/>
  <cols>
    <col min="1" max="1" width="9" hidden="1"/>
    <col min="2" max="2" width="17.5" customWidth="1"/>
    <col min="3" max="3" width="38.6759259259259" customWidth="1"/>
    <col min="4" max="4" width="23.2037037037037" customWidth="1"/>
    <col min="5" max="5" width="9" hidden="1"/>
    <col min="6" max="6" width="27.8240740740741" customWidth="1"/>
    <col min="7" max="7" width="21.5740740740741" customWidth="1"/>
    <col min="8" max="8" width="9" hidden="1"/>
    <col min="9" max="9" width="9.76851851851852" customWidth="1"/>
  </cols>
  <sheetData>
    <row r="1" ht="21.6" hidden="1" spans="1:3">
      <c r="A1" s="4">
        <v>0</v>
      </c>
      <c r="B1" s="4" t="s">
        <v>79</v>
      </c>
      <c r="C1" s="4" t="s">
        <v>99</v>
      </c>
    </row>
    <row r="2" ht="21.6" hidden="1" spans="1:8">
      <c r="A2" s="4">
        <v>0</v>
      </c>
      <c r="B2" s="4" t="s">
        <v>3</v>
      </c>
      <c r="C2" s="4" t="s">
        <v>4</v>
      </c>
      <c r="D2" s="4" t="s">
        <v>5</v>
      </c>
      <c r="F2" s="4" t="s">
        <v>81</v>
      </c>
      <c r="G2" s="4" t="s">
        <v>82</v>
      </c>
      <c r="H2" s="4" t="s">
        <v>49</v>
      </c>
    </row>
    <row r="3" ht="21.6" hidden="1" spans="1:8">
      <c r="A3" s="4">
        <v>0</v>
      </c>
      <c r="C3" s="4" t="s">
        <v>9</v>
      </c>
      <c r="D3" s="4" t="s">
        <v>83</v>
      </c>
      <c r="E3" s="4" t="s">
        <v>22</v>
      </c>
      <c r="F3" s="4" t="s">
        <v>84</v>
      </c>
      <c r="G3" s="4" t="s">
        <v>85</v>
      </c>
      <c r="H3" s="4" t="s">
        <v>86</v>
      </c>
    </row>
    <row r="4" ht="14.3" customHeight="1" spans="1:2">
      <c r="A4" s="4">
        <v>0</v>
      </c>
      <c r="B4" s="4" t="s">
        <v>100</v>
      </c>
    </row>
    <row r="5" ht="27.85" customHeight="1" spans="1:7">
      <c r="A5" s="4">
        <v>0</v>
      </c>
      <c r="B5" s="27" t="s">
        <v>101</v>
      </c>
      <c r="C5" s="27"/>
      <c r="D5" s="27"/>
      <c r="E5" s="27"/>
      <c r="F5" s="27"/>
      <c r="G5" s="27"/>
    </row>
    <row r="6" ht="14.3" customHeight="1" spans="1:7">
      <c r="A6" s="4">
        <v>0</v>
      </c>
      <c r="B6" t="s">
        <v>89</v>
      </c>
      <c r="G6" s="28" t="s">
        <v>27</v>
      </c>
    </row>
    <row r="7" ht="19.9" customHeight="1" spans="1:7">
      <c r="A7" s="4">
        <v>0</v>
      </c>
      <c r="B7" s="9" t="s">
        <v>90</v>
      </c>
      <c r="C7" s="9" t="s">
        <v>102</v>
      </c>
      <c r="D7" s="9"/>
      <c r="E7" s="12"/>
      <c r="F7" s="9" t="s">
        <v>103</v>
      </c>
      <c r="G7" s="9"/>
    </row>
    <row r="8" ht="19.9" customHeight="1" spans="1:7">
      <c r="A8" s="4">
        <v>0</v>
      </c>
      <c r="B8" s="9"/>
      <c r="C8" s="9" t="s">
        <v>32</v>
      </c>
      <c r="D8" s="9" t="s">
        <v>93</v>
      </c>
      <c r="E8" s="12"/>
      <c r="F8" s="9" t="s">
        <v>94</v>
      </c>
      <c r="G8" s="9" t="s">
        <v>93</v>
      </c>
    </row>
    <row r="9" ht="17.3" customHeight="1" spans="1:8">
      <c r="A9" s="4">
        <v>0</v>
      </c>
      <c r="B9" s="29" t="s">
        <v>95</v>
      </c>
      <c r="C9" s="29"/>
      <c r="D9" s="30">
        <f>SUM(D10:D15)</f>
        <v>3.6455</v>
      </c>
      <c r="E9" s="29"/>
      <c r="F9" s="29"/>
      <c r="G9" s="30">
        <f>SUM(G10:G15)</f>
        <v>3.6455</v>
      </c>
      <c r="H9" s="4"/>
    </row>
    <row r="10" ht="28.6" customHeight="1" spans="1:8">
      <c r="A10" s="4" t="s">
        <v>104</v>
      </c>
      <c r="B10" s="19">
        <v>1</v>
      </c>
      <c r="C10" s="21" t="s">
        <v>75</v>
      </c>
      <c r="D10" s="31">
        <v>1.0427</v>
      </c>
      <c r="E10" s="21" t="s">
        <v>105</v>
      </c>
      <c r="F10" s="21" t="s">
        <v>106</v>
      </c>
      <c r="G10" s="31">
        <v>1.8</v>
      </c>
      <c r="H10" s="4" t="s">
        <v>107</v>
      </c>
    </row>
    <row r="11" ht="28.6" customHeight="1" spans="1:8">
      <c r="A11" s="4" t="s">
        <v>104</v>
      </c>
      <c r="B11" s="19">
        <v>2</v>
      </c>
      <c r="C11" s="21" t="s">
        <v>56</v>
      </c>
      <c r="D11" s="31">
        <v>0.1</v>
      </c>
      <c r="E11" s="21" t="s">
        <v>108</v>
      </c>
      <c r="F11" s="21" t="s">
        <v>109</v>
      </c>
      <c r="G11" s="31">
        <v>0.1</v>
      </c>
      <c r="H11" s="4" t="s">
        <v>110</v>
      </c>
    </row>
    <row r="12" ht="28.6" customHeight="1" spans="1:8">
      <c r="A12" s="4" t="s">
        <v>104</v>
      </c>
      <c r="B12" s="19">
        <v>3</v>
      </c>
      <c r="C12" s="21" t="s">
        <v>71</v>
      </c>
      <c r="D12" s="31">
        <v>1.4</v>
      </c>
      <c r="E12" s="21" t="s">
        <v>111</v>
      </c>
      <c r="F12" s="21" t="s">
        <v>112</v>
      </c>
      <c r="G12" s="31">
        <v>0.3</v>
      </c>
      <c r="H12" s="4" t="s">
        <v>113</v>
      </c>
    </row>
    <row r="13" ht="51" customHeight="1" spans="1:8">
      <c r="A13" s="4" t="s">
        <v>104</v>
      </c>
      <c r="B13" s="19">
        <v>4</v>
      </c>
      <c r="C13" s="21" t="s">
        <v>63</v>
      </c>
      <c r="D13" s="31">
        <v>0.4</v>
      </c>
      <c r="E13" s="21" t="s">
        <v>114</v>
      </c>
      <c r="F13" s="21" t="s">
        <v>97</v>
      </c>
      <c r="G13" s="31">
        <v>1.0427</v>
      </c>
      <c r="H13" s="4" t="s">
        <v>115</v>
      </c>
    </row>
    <row r="14" ht="48" spans="2:7">
      <c r="B14" s="19">
        <v>5</v>
      </c>
      <c r="C14" s="21" t="s">
        <v>116</v>
      </c>
      <c r="D14" s="31">
        <v>0.3</v>
      </c>
      <c r="E14" s="21" t="s">
        <v>117</v>
      </c>
      <c r="F14" s="21" t="s">
        <v>118</v>
      </c>
      <c r="G14" s="31">
        <v>0.4028</v>
      </c>
    </row>
    <row r="15" ht="48" spans="2:7">
      <c r="B15" s="19">
        <v>6</v>
      </c>
      <c r="C15" s="21" t="s">
        <v>68</v>
      </c>
      <c r="D15" s="31">
        <v>0.4028</v>
      </c>
      <c r="E15" s="21" t="s">
        <v>119</v>
      </c>
      <c r="F15" s="21"/>
      <c r="G15" s="31"/>
    </row>
  </sheetData>
  <mergeCells count="4">
    <mergeCell ref="B5:G5"/>
    <mergeCell ref="C7:D7"/>
    <mergeCell ref="F7:G7"/>
    <mergeCell ref="B7:B8"/>
  </mergeCells>
  <pageMargins left="0.75" right="0.747916666666667" top="0.2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tabSelected="1" workbookViewId="0">
      <selection activeCell="E7" sqref="E7"/>
    </sheetView>
  </sheetViews>
  <sheetFormatPr defaultColWidth="8.88888888888889" defaultRowHeight="14.4"/>
  <cols>
    <col min="1" max="1" width="11.3333333333333" customWidth="1"/>
    <col min="2" max="2" width="32.1111111111111" customWidth="1"/>
    <col min="3" max="5" width="14.4444444444444" customWidth="1"/>
    <col min="6" max="6" width="82.5" customWidth="1"/>
    <col min="7" max="7" width="13.4444444444444" customWidth="1"/>
  </cols>
  <sheetData>
    <row r="1" s="1" customFormat="1" ht="10.8" spans="1:1">
      <c r="A1" s="4" t="s">
        <v>120</v>
      </c>
    </row>
    <row r="2" ht="22" customHeight="1" spans="1:14">
      <c r="A2" s="5" t="s">
        <v>121</v>
      </c>
      <c r="B2" s="5"/>
      <c r="C2" s="5"/>
      <c r="D2" s="5"/>
      <c r="E2" s="5"/>
      <c r="F2" s="5"/>
      <c r="G2" s="5"/>
      <c r="H2" s="6"/>
      <c r="I2" s="6"/>
      <c r="J2" s="6"/>
      <c r="K2" s="6"/>
      <c r="L2" s="6"/>
      <c r="M2" s="6"/>
      <c r="N2" s="6"/>
    </row>
    <row r="3" customFormat="1" ht="10" customHeight="1" spans="1:14">
      <c r="A3" s="5"/>
      <c r="B3" s="5"/>
      <c r="C3" s="5"/>
      <c r="D3" s="5"/>
      <c r="E3" s="5"/>
      <c r="F3" s="5"/>
      <c r="G3" s="5"/>
      <c r="H3" s="6"/>
      <c r="I3" s="6"/>
      <c r="J3" s="6"/>
      <c r="K3" s="6"/>
      <c r="L3" s="6"/>
      <c r="M3" s="6"/>
      <c r="N3" s="6"/>
    </row>
    <row r="4" customFormat="1" ht="14.3" customHeight="1" spans="1:7">
      <c r="A4" s="7" t="s">
        <v>89</v>
      </c>
      <c r="B4" s="7"/>
      <c r="C4" s="7"/>
      <c r="D4" s="7"/>
      <c r="E4" s="7"/>
      <c r="F4" s="7"/>
      <c r="G4" s="8" t="s">
        <v>27</v>
      </c>
    </row>
    <row r="5" s="2" customFormat="1" ht="19" customHeight="1" spans="1:14">
      <c r="A5" s="9" t="s">
        <v>90</v>
      </c>
      <c r="B5" s="9" t="s">
        <v>122</v>
      </c>
      <c r="C5" s="9" t="s">
        <v>123</v>
      </c>
      <c r="D5" s="9" t="s">
        <v>34</v>
      </c>
      <c r="E5" s="9" t="s">
        <v>124</v>
      </c>
      <c r="F5" s="9" t="s">
        <v>125</v>
      </c>
      <c r="G5" s="9" t="s">
        <v>31</v>
      </c>
      <c r="H5" s="10"/>
      <c r="I5" s="10"/>
      <c r="J5" s="10"/>
      <c r="K5" s="10"/>
      <c r="L5" s="10"/>
      <c r="M5" s="10"/>
      <c r="N5" s="10"/>
    </row>
    <row r="6" spans="1:7">
      <c r="A6" s="11" t="s">
        <v>95</v>
      </c>
      <c r="B6" s="12"/>
      <c r="C6" s="13">
        <f>SUM(C7:C20)</f>
        <v>32.138381</v>
      </c>
      <c r="D6" s="12"/>
      <c r="E6" s="12">
        <f>SUM(E7:E20)</f>
        <v>4.1296</v>
      </c>
      <c r="F6" s="12"/>
      <c r="G6" s="12"/>
    </row>
    <row r="7" s="3" customFormat="1" ht="72" customHeight="1" spans="1:7">
      <c r="A7" s="14">
        <v>1</v>
      </c>
      <c r="B7" s="15" t="s">
        <v>126</v>
      </c>
      <c r="C7" s="16">
        <v>2.5</v>
      </c>
      <c r="D7" s="15" t="s">
        <v>127</v>
      </c>
      <c r="E7" s="15">
        <v>0.7028</v>
      </c>
      <c r="F7" s="17" t="s">
        <v>128</v>
      </c>
      <c r="G7" s="18"/>
    </row>
    <row r="8" s="3" customFormat="1" ht="90" customHeight="1" spans="1:7">
      <c r="A8" s="14">
        <v>2</v>
      </c>
      <c r="B8" s="19" t="s">
        <v>129</v>
      </c>
      <c r="C8" s="20">
        <v>6.761242</v>
      </c>
      <c r="D8" s="19" t="s">
        <v>130</v>
      </c>
      <c r="E8" s="20">
        <v>1.0427</v>
      </c>
      <c r="F8" s="21" t="s">
        <v>131</v>
      </c>
      <c r="G8" s="18"/>
    </row>
    <row r="9" s="3" customFormat="1" ht="63" customHeight="1" spans="1:7">
      <c r="A9" s="14">
        <v>3</v>
      </c>
      <c r="B9" s="18" t="s">
        <v>132</v>
      </c>
      <c r="C9" s="22">
        <v>1.5009</v>
      </c>
      <c r="D9" s="19" t="s">
        <v>130</v>
      </c>
      <c r="E9" s="14">
        <v>0.1</v>
      </c>
      <c r="F9" s="23" t="s">
        <v>133</v>
      </c>
      <c r="G9" s="18"/>
    </row>
    <row r="10" s="3" customFormat="1" ht="63" customHeight="1" spans="1:9">
      <c r="A10" s="14">
        <v>4</v>
      </c>
      <c r="B10" s="18" t="s">
        <v>134</v>
      </c>
      <c r="C10" s="22">
        <v>2.6058</v>
      </c>
      <c r="D10" s="19" t="s">
        <v>130</v>
      </c>
      <c r="E10" s="14">
        <v>1.4</v>
      </c>
      <c r="F10" s="23" t="s">
        <v>135</v>
      </c>
      <c r="G10" s="18"/>
      <c r="H10" s="24"/>
      <c r="I10" s="24"/>
    </row>
    <row r="11" ht="57" customHeight="1" spans="1:9">
      <c r="A11" s="14">
        <v>5</v>
      </c>
      <c r="B11" s="18" t="s">
        <v>136</v>
      </c>
      <c r="C11" s="22">
        <v>0.57</v>
      </c>
      <c r="D11" s="18" t="s">
        <v>130</v>
      </c>
      <c r="E11" s="14">
        <v>0.4</v>
      </c>
      <c r="F11" s="23" t="s">
        <v>137</v>
      </c>
      <c r="G11" s="12"/>
      <c r="H11" s="25"/>
      <c r="I11" s="25"/>
    </row>
    <row r="12" ht="32" customHeight="1" spans="1:9">
      <c r="A12" s="14">
        <v>6</v>
      </c>
      <c r="B12" s="14" t="s">
        <v>138</v>
      </c>
      <c r="C12" s="14">
        <f>982336300/100000000</f>
        <v>9.823363</v>
      </c>
      <c r="D12" s="14" t="s">
        <v>42</v>
      </c>
      <c r="E12" s="14">
        <f>4000000/100000000</f>
        <v>0.04</v>
      </c>
      <c r="F12" s="23" t="s">
        <v>139</v>
      </c>
      <c r="G12" s="26"/>
      <c r="H12" s="4"/>
      <c r="I12" s="4"/>
    </row>
    <row r="13" ht="32" customHeight="1" spans="1:9">
      <c r="A13" s="14">
        <v>7</v>
      </c>
      <c r="B13" s="14" t="s">
        <v>140</v>
      </c>
      <c r="C13" s="14">
        <f>35852500/100000000</f>
        <v>0.358525</v>
      </c>
      <c r="D13" s="14" t="s">
        <v>42</v>
      </c>
      <c r="E13" s="14">
        <f>20000000/100000000</f>
        <v>0.2</v>
      </c>
      <c r="F13" s="23" t="s">
        <v>141</v>
      </c>
      <c r="G13" s="26"/>
      <c r="H13" s="4"/>
      <c r="I13" s="4"/>
    </row>
    <row r="14" ht="32" customHeight="1" spans="1:9">
      <c r="A14" s="14">
        <v>8</v>
      </c>
      <c r="B14" s="14" t="s">
        <v>142</v>
      </c>
      <c r="C14" s="14">
        <f>644710000/100000000</f>
        <v>6.4471</v>
      </c>
      <c r="D14" s="14" t="s">
        <v>42</v>
      </c>
      <c r="E14" s="14">
        <f>9710000/100000000</f>
        <v>0.0971</v>
      </c>
      <c r="F14" s="23" t="s">
        <v>143</v>
      </c>
      <c r="G14" s="26"/>
      <c r="H14" s="4"/>
      <c r="I14" s="4"/>
    </row>
    <row r="15" ht="32" customHeight="1" spans="1:9">
      <c r="A15" s="14">
        <v>9</v>
      </c>
      <c r="B15" s="14" t="s">
        <v>144</v>
      </c>
      <c r="C15" s="14">
        <f>100280000/100000000</f>
        <v>1.0028</v>
      </c>
      <c r="D15" s="14" t="s">
        <v>42</v>
      </c>
      <c r="E15" s="14">
        <f>11700000/100000000</f>
        <v>0.117</v>
      </c>
      <c r="F15" s="23" t="s">
        <v>141</v>
      </c>
      <c r="G15" s="26"/>
      <c r="H15" s="4"/>
      <c r="I15" s="4"/>
    </row>
    <row r="16" ht="32" customHeight="1" spans="1:9">
      <c r="A16" s="14">
        <v>10</v>
      </c>
      <c r="B16" s="14" t="s">
        <v>145</v>
      </c>
      <c r="C16" s="14">
        <f>56865100/100000000</f>
        <v>0.568651</v>
      </c>
      <c r="D16" s="14" t="s">
        <v>42</v>
      </c>
      <c r="E16" s="14">
        <f>3000000/100000000</f>
        <v>0.03</v>
      </c>
      <c r="F16" s="23" t="s">
        <v>141</v>
      </c>
      <c r="G16" s="26"/>
      <c r="H16" s="4"/>
      <c r="I16" s="4"/>
    </row>
    <row r="17" spans="1:9">
      <c r="A17" s="4" t="s">
        <v>146</v>
      </c>
      <c r="B17" s="4"/>
      <c r="C17" s="4"/>
      <c r="D17" s="4"/>
      <c r="E17" s="4"/>
      <c r="F17" s="4"/>
      <c r="G17" s="4"/>
      <c r="H17" s="4"/>
      <c r="I17" s="4"/>
    </row>
  </sheetData>
  <mergeCells count="2">
    <mergeCell ref="A2:G2"/>
    <mergeCell ref="A17:I17"/>
  </mergeCells>
  <pageMargins left="0.75" right="0.747916666666667" top="0.275" bottom="1" header="0.196527777777778" footer="0.511805555555556"/>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表1-1 新增地方政府一般债券情况表</vt:lpstr>
      <vt:lpstr>表1-2 新增地方政府专项债券情况表</vt:lpstr>
      <vt:lpstr>表1-3 新增地方政府一般债券资金收支情况表</vt:lpstr>
      <vt:lpstr>表1-4 新增地方政府专项债券资金收支情况表</vt:lpstr>
      <vt:lpstr>表1-5新增地方政府债券存续期公开情况表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很精神的精神病。</cp:lastModifiedBy>
  <dcterms:created xsi:type="dcterms:W3CDTF">2020-06-16T01:31:00Z</dcterms:created>
  <dcterms:modified xsi:type="dcterms:W3CDTF">2023-07-17T09:13:14Z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BF807A56B12E46D6A5FA7EC54078E46C_13</vt:lpwstr>
  </property>
</Properties>
</file>